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<sst xmlns="http://schemas.openxmlformats.org/spreadsheetml/2006/main" count="587" uniqueCount="160">
  <si>
    <t>Общегосударственные вопросы</t>
  </si>
  <si>
    <t>121</t>
  </si>
  <si>
    <t>122</t>
  </si>
  <si>
    <t>244</t>
  </si>
  <si>
    <t>852</t>
  </si>
  <si>
    <t>851</t>
  </si>
  <si>
    <t>870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</si>
  <si>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</si>
  <si>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</si>
  <si>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</si>
  <si>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Другие вопросы в области жилищно-коммунального хозяйства</t>
  </si>
  <si>
    <t>321</t>
  </si>
  <si>
    <t>Физическая культура и спорт</t>
  </si>
  <si>
    <t>540</t>
  </si>
  <si>
    <t>Муниципальная    программа  " Развитие физической культуры и массового спорта"   Чагоянского сельсовета на 2015-2017гг"</t>
  </si>
  <si>
    <t>Сельское хозяйство и рыболовство</t>
  </si>
  <si>
    <t>22 2 00 00020</t>
  </si>
  <si>
    <t>22 2 00 00030</t>
  </si>
  <si>
    <t>22 2 00 00050</t>
  </si>
  <si>
    <t>22 2 00 00060</t>
  </si>
  <si>
    <t>22 2 00 00090</t>
  </si>
  <si>
    <t>22 2 00 00180</t>
  </si>
  <si>
    <t>22 2 00 00170</t>
  </si>
  <si>
    <t>22 2 00 00040</t>
  </si>
  <si>
    <t>22 2 00 00120</t>
  </si>
  <si>
    <t>22 2 00 00130</t>
  </si>
  <si>
    <t>22 2 00 00140</t>
  </si>
  <si>
    <t>22 2 00 00160</t>
  </si>
  <si>
    <t xml:space="preserve">01 0 01 00310 </t>
  </si>
  <si>
    <t xml:space="preserve">Муниципальная  программа по энергосбережению и повышению эффективности в Чагоянском сельсовете Шимановского района Амурской области на 2015-2017 годы </t>
  </si>
  <si>
    <t>129</t>
  </si>
  <si>
    <t>111</t>
  </si>
  <si>
    <t>119</t>
  </si>
  <si>
    <t xml:space="preserve">04 0 01 00340 </t>
  </si>
  <si>
    <t xml:space="preserve">3 0 01 00330 </t>
  </si>
  <si>
    <t>044</t>
  </si>
  <si>
    <t>Итого</t>
  </si>
  <si>
    <t>Ведомственная структура расходов бюджета поселения</t>
  </si>
  <si>
    <t>Наименование</t>
  </si>
  <si>
    <t>Код главы</t>
  </si>
  <si>
    <t>Рз</t>
  </si>
  <si>
    <t>ПР</t>
  </si>
  <si>
    <t>ЦСР</t>
  </si>
  <si>
    <t>ВР</t>
  </si>
  <si>
    <t>Администрация Чагоянского сельсовета</t>
  </si>
  <si>
    <t xml:space="preserve"> 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</si>
  <si>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</si>
  <si>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</si>
  <si>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</si>
  <si>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</si>
  <si>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</si>
  <si>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</si>
  <si>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</si>
  <si>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</si>
  <si>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</si>
  <si>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</si>
  <si>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</si>
  <si>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Прорчая закупка товаров, работ и услуг для обеспечения государственных (муниципальных) нужд</t>
  </si>
  <si>
    <t>Резервные фонды</t>
  </si>
  <si>
    <t>11</t>
  </si>
  <si>
    <t>Резервные фонды местных администраций</t>
  </si>
  <si>
    <t>Резервные средства</t>
  </si>
  <si>
    <t>13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</si>
  <si>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</si>
  <si>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недвижимости,признание прав и регулирование отношений по государственной и муниципальной собственности</t>
  </si>
  <si>
    <t>Прочая закупка товаров, работ и услуг для муниципальных нужд</t>
  </si>
  <si>
    <t>05 0 01 00350</t>
  </si>
  <si>
    <t>Финансирование мероприятий по приведению в соответствие объектов муниципальной собственности</t>
  </si>
  <si>
    <t>Приведение объектов муниципальной собственности в соответствии с требованиями законодательства</t>
  </si>
  <si>
    <t>Прочая закупка товаров, работ и услуг для обеспечения государственных (муниципальных) нужд</t>
  </si>
  <si>
    <t>Национальная оборона</t>
  </si>
  <si>
    <t>Мобилизационная и вневойсковая подготовка</t>
  </si>
  <si>
    <t>03</t>
  </si>
  <si>
    <t>22 2 00 51180</t>
  </si>
  <si>
    <t>Фонд оплаты труда государственных (муниципальных) органов и взносы по обязательному социальному страхованию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</si>
  <si>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</si>
  <si>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оборона.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</si>
  <si>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</si>
  <si>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</si>
  <si>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</si>
  <si>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10</t>
  </si>
  <si>
    <t>Муниципальная  программа "Обеспечение пожарной безопасности на территории Чагоянского сельсовета Шимановского района Амурской области на 2015-2017 годы.</t>
  </si>
  <si>
    <t>02 0 00 00000</t>
  </si>
  <si>
    <t>Финансирование мероприятий по обеспечению первичных мер пожарной безопасности на территории села Чагоян</t>
  </si>
  <si>
    <t>02 0 01 00000</t>
  </si>
  <si>
    <t>Мероприятия по обеспечению пожарной безопасти</t>
  </si>
  <si>
    <t>Национальная экономика</t>
  </si>
  <si>
    <t>05</t>
  </si>
  <si>
    <t>22 2 00 00210</t>
  </si>
  <si>
    <t>Дорожное хозяйство (дорожные фонды)</t>
  </si>
  <si>
    <t>Дорожный фонд</t>
  </si>
  <si>
    <t>Жилищно-коммунальное хозяйство</t>
  </si>
  <si>
    <t>Муниципальная    программа"Модернизация объектов коммунальной инфраструктуры Чагоянского сельсовета на 2015-2017гг"</t>
  </si>
  <si>
    <t xml:space="preserve">04 0 00 00000 </t>
  </si>
  <si>
    <t>Обеспечение функционирования и развития системы тепло и водоснабжения</t>
  </si>
  <si>
    <t xml:space="preserve">04 0 01 00000 </t>
  </si>
  <si>
    <t>Осуществление  муроприятий по обеспечению капитального и текущего ремонта системы теплоснабжения и водоснабжения</t>
  </si>
  <si>
    <t>Расходы, направленные на модернизацию объектов коммунальной инфраструктуры</t>
  </si>
  <si>
    <t xml:space="preserve">04 0 01 87400 </t>
  </si>
  <si>
    <t xml:space="preserve">5 0 01 87400 </t>
  </si>
  <si>
    <t>Софинансирование расходов, направленных на модернизацию объектов коммунальной инфраструктуры</t>
  </si>
  <si>
    <t xml:space="preserve">04 0 01 S7400 </t>
  </si>
  <si>
    <t>Уличное освещение</t>
  </si>
  <si>
    <t>Прочая закупка товаров, работ и услуг для государственных(муниципальных) нужд</t>
  </si>
  <si>
    <t>Строительство и содержание автомобильных дорог и инжинерных сооружений на них в границах поселений в рамках благоустройства.</t>
  </si>
  <si>
    <t>600 02 00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</si>
  <si>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</si>
  <si>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</si>
  <si>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22 2 00 00190</t>
  </si>
  <si>
    <t>Муниципальная  программа по энергосбережению и повышению эффективности в Чагоянском сельсовете Шимановского района Амурской области на 2015-2017 годы</t>
  </si>
  <si>
    <t xml:space="preserve">01 0 00 00000 </t>
  </si>
  <si>
    <t>Финансирование мероприятий по обеспечению  рационального использования энергетических ресурсов за счет реализации энергосберегающих мероприятий</t>
  </si>
  <si>
    <t xml:space="preserve">01 0 01 00000 </t>
  </si>
  <si>
    <t>Обеспечение функционирования энергосберегающих мероприятий</t>
  </si>
  <si>
    <t>05 0 00 00000</t>
  </si>
  <si>
    <t>05 0 01 00000</t>
  </si>
  <si>
    <t>Обеспечение деятельности (оказания услуг) подведомственным учреждениям</t>
  </si>
  <si>
    <t>Фонд оплаты труда учреждений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</si>
  <si>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</si>
  <si>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Уплата прочих налогов, сборов и иных обязательных платежей</t>
  </si>
  <si>
    <t xml:space="preserve">Культура,  кинематография </t>
  </si>
  <si>
    <t>08</t>
  </si>
  <si>
    <t xml:space="preserve">Культура </t>
  </si>
  <si>
    <t>Обеспечение деятельности Дворцов и Домов Культуры, других учреждений Культуры и средств массовой информации</t>
  </si>
  <si>
    <t>Иные выплаты персоналу государственных (муниципальных) органов, за и исключением фонда оплаты труда</t>
  </si>
  <si>
    <t>Уплата налога на имущество организаций и земельного налога</t>
  </si>
  <si>
    <t>Обеспечение деятельности библиотек</t>
  </si>
  <si>
    <t>Социальная политика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</si>
  <si>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</si>
  <si>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</si>
  <si>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</si>
  <si>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>06 0 00 00000</t>
  </si>
  <si>
    <t>Развитие физической Культуры и массового спорта на селе</t>
  </si>
  <si>
    <t>06 0 01 00000</t>
  </si>
  <si>
    <t>Финансирование мероприятий для развития  физической Культуры в селе Чагоян</t>
  </si>
  <si>
    <t>06 0 01 00360</t>
  </si>
  <si>
    <t>Межбюджетные трансферты общего характера бюджетам субъектов Российской Федерации и муниципальных образований.</t>
  </si>
  <si>
    <t>14</t>
  </si>
  <si>
    <t xml:space="preserve"> Прочие межбюджетные трансферты  бюджетам субъектов Российской Федерации и муниципальных образований общего характера</t>
  </si>
  <si>
    <t>Иные межбюджетные трансферты</t>
  </si>
  <si>
    <t>07</t>
  </si>
  <si>
    <t>Обеспечение проведения выборов и референдумов</t>
  </si>
  <si>
    <t>22 2 00 00010</t>
  </si>
  <si>
    <t>Проведение выборов в представительные органы муниципального образования, главы муниципального оборазования</t>
  </si>
  <si>
    <t>23 2 00 00010</t>
  </si>
  <si>
    <t>01 0 01 00310</t>
  </si>
  <si>
    <t xml:space="preserve">22 2 00 00080 </t>
  </si>
  <si>
    <t>2 0 01 00320</t>
  </si>
  <si>
    <t xml:space="preserve">на 2017 год </t>
  </si>
  <si>
    <t>07 0 01 00370</t>
  </si>
  <si>
    <t>обеспечение  оптимальных  жилищно-
коммунальных  и  бытовых  условий  жизни населения села Чагоян</t>
  </si>
  <si>
    <t>2017г.   Тыс. руб.</t>
  </si>
  <si>
    <t>2017г. Руб.</t>
  </si>
  <si>
    <t>содержание автомобильных дорог общего пользования на территории Чагоянского сельсовета</t>
  </si>
  <si>
    <t xml:space="preserve">03 0 01 00000 </t>
  </si>
  <si>
    <t>Муниципальная  программа «Развитие сети автомобильных дорог общего пользования на территории Чагоянского сельсовета на 2017-2019 годы»</t>
  </si>
  <si>
    <t>07 0 00 00000</t>
  </si>
  <si>
    <t>Муниципальная программа комплексного развития социальной инфраструктуры  Чагоянского сельсовета Шимановского района на 2017 - 2030 годы</t>
  </si>
  <si>
    <t xml:space="preserve">Муниципальная    программа "Благоустройство территории сельского поселения Чагоян на 2015-2017гг" </t>
  </si>
  <si>
    <t>Приложение № 2 к  решению Чагоянского сельсовета Совета народных депутатов  30.05.2018   № 57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</si>
</sst>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dd/mm/yyyy\ hh:mm"/>
    <numFmt numFmtId="195" formatCode="#,##0.00_р_."/>
  </numFmts>
  <fonts count="53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9"/>
      <color indexed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88" fontId="3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88" fontId="5" fillId="0" borderId="10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188" fontId="2" fillId="0" borderId="11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188" fontId="5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188" fontId="5" fillId="0" borderId="12" xfId="0" applyNumberFormat="1" applyFont="1" applyFill="1" applyBorder="1" applyAlignment="1">
      <alignment horizontal="right"/>
    </xf>
    <xf numFmtId="188" fontId="3" fillId="0" borderId="12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188" fontId="3" fillId="0" borderId="11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wrapText="1"/>
    </xf>
    <xf numFmtId="188" fontId="5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3" fillId="0" borderId="0" xfId="0" applyFont="1" applyFill="1" applyAlignment="1">
      <alignment vertical="center" wrapText="1"/>
    </xf>
    <xf numFmtId="0" fontId="13" fillId="0" borderId="12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188" fontId="3" fillId="0" borderId="12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88" fontId="3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188" fontId="2" fillId="0" borderId="12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center" vertical="top" wrapText="1"/>
    </xf>
    <xf numFmtId="188" fontId="1" fillId="0" borderId="12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4" fontId="2" fillId="0" borderId="0" xfId="0" applyNumberFormat="1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4" fontId="1" fillId="0" borderId="12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3" fontId="9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0;&#1057;&#1064;&#1048;&#1060;&#1056;&#1054;&#1042;&#1050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шифровка"/>
    </sheetNames>
    <sheetDataSet>
      <sheetData sheetId="0">
        <row r="52">
          <cell r="H52">
            <v>60000</v>
          </cell>
        </row>
        <row r="59">
          <cell r="H59">
            <v>7900</v>
          </cell>
        </row>
        <row r="63">
          <cell r="H63">
            <v>524787</v>
          </cell>
        </row>
        <row r="72">
          <cell r="H72">
            <v>76500</v>
          </cell>
        </row>
        <row r="78">
          <cell r="H78">
            <v>40000</v>
          </cell>
        </row>
        <row r="118">
          <cell r="H118">
            <v>6000</v>
          </cell>
        </row>
        <row r="119">
          <cell r="H119">
            <v>0</v>
          </cell>
        </row>
        <row r="138">
          <cell r="H138">
            <v>460600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23"/>
  <sheetViews>
    <sheetView tabSelected="1" zoomScalePageLayoutView="0" workbookViewId="0" topLeftCell="A129">
      <selection activeCell="L11" sqref="L11"/>
    </sheetView>
  </sheetViews>
  <sheetFormatPr defaultColWidth="9.140625" defaultRowHeight="12.75"/>
  <cols>
    <col min="1" max="1" width="60.140625" style="1" customWidth="1"/>
    <col min="2" max="2" width="6.28125" style="2" customWidth="1"/>
    <col min="3" max="3" width="5.57421875" style="2" customWidth="1"/>
    <col min="4" max="4" width="4.8515625" style="2" customWidth="1"/>
    <col min="5" max="5" width="13.00390625" style="2" customWidth="1"/>
    <col min="6" max="6" width="5.28125" style="4" customWidth="1"/>
    <col min="7" max="7" width="21.28125" style="7" hidden="1" customWidth="1"/>
    <col min="8" max="8" width="20.00390625" style="73" customWidth="1"/>
    <col min="9" max="9" width="0.2890625" style="3" customWidth="1"/>
    <col min="10" max="11" width="9.140625" style="3" hidden="1" customWidth="1"/>
    <col min="12" max="82" width="9.140625" style="3" customWidth="1"/>
    <col min="83" max="16384" width="9.140625" style="4" customWidth="1"/>
  </cols>
  <sheetData>
    <row r="1" spans="4:11" ht="15" customHeight="1">
      <c r="D1" s="79"/>
      <c r="E1" s="80"/>
      <c r="F1" s="80"/>
      <c r="G1" s="80"/>
      <c r="H1" s="79" t="s">
        <v>159</v>
      </c>
      <c r="I1" s="80"/>
      <c r="J1" s="80"/>
      <c r="K1" s="80"/>
    </row>
    <row r="2" spans="4:11" ht="15">
      <c r="D2" s="81"/>
      <c r="E2" s="81"/>
      <c r="F2" s="81"/>
      <c r="G2" s="81"/>
      <c r="H2" s="81"/>
      <c r="I2" s="81"/>
      <c r="J2" s="81"/>
      <c r="K2" s="81"/>
    </row>
    <row r="3" spans="4:11" ht="15">
      <c r="D3" s="81"/>
      <c r="E3" s="81"/>
      <c r="F3" s="81"/>
      <c r="G3" s="81"/>
      <c r="H3" s="81"/>
      <c r="I3" s="81"/>
      <c r="J3" s="81"/>
      <c r="K3" s="81"/>
    </row>
    <row r="4" spans="1:11" ht="18.75" customHeight="1">
      <c r="A4" s="74"/>
      <c r="D4" s="81"/>
      <c r="E4" s="81"/>
      <c r="F4" s="81"/>
      <c r="G4" s="81"/>
      <c r="H4" s="81"/>
      <c r="I4" s="81"/>
      <c r="J4" s="81"/>
      <c r="K4" s="81"/>
    </row>
    <row r="5" spans="1:82" s="6" customFormat="1" ht="26.25" customHeight="1">
      <c r="A5" s="78" t="s">
        <v>37</v>
      </c>
      <c r="B5" s="78"/>
      <c r="C5" s="78"/>
      <c r="D5" s="78"/>
      <c r="E5" s="78"/>
      <c r="F5" s="78"/>
      <c r="G5" s="78"/>
      <c r="H5" s="62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</row>
    <row r="6" spans="1:82" s="6" customFormat="1" ht="18.75">
      <c r="A6" s="78" t="s">
        <v>148</v>
      </c>
      <c r="B6" s="78"/>
      <c r="C6" s="78"/>
      <c r="D6" s="78"/>
      <c r="E6" s="78"/>
      <c r="F6" s="78"/>
      <c r="G6" s="78"/>
      <c r="H6" s="62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8" spans="1:82" s="9" customFormat="1" ht="15.75" customHeight="1">
      <c r="A8" s="88" t="s">
        <v>38</v>
      </c>
      <c r="B8" s="76" t="s">
        <v>39</v>
      </c>
      <c r="C8" s="76" t="s">
        <v>40</v>
      </c>
      <c r="D8" s="76" t="s">
        <v>41</v>
      </c>
      <c r="E8" s="76" t="s">
        <v>42</v>
      </c>
      <c r="F8" s="76" t="s">
        <v>43</v>
      </c>
      <c r="G8" s="82" t="s">
        <v>151</v>
      </c>
      <c r="H8" s="84" t="s">
        <v>152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</row>
    <row r="9" spans="1:82" s="11" customFormat="1" ht="15" customHeight="1">
      <c r="A9" s="89"/>
      <c r="B9" s="77"/>
      <c r="C9" s="77"/>
      <c r="D9" s="77"/>
      <c r="E9" s="77"/>
      <c r="F9" s="77"/>
      <c r="G9" s="83"/>
      <c r="H9" s="85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</row>
    <row r="10" spans="1:82" s="11" customFormat="1" ht="15">
      <c r="A10" s="86" t="s">
        <v>44</v>
      </c>
      <c r="B10" s="12"/>
      <c r="C10" s="12"/>
      <c r="D10" s="12"/>
      <c r="E10" s="12"/>
      <c r="F10" s="13"/>
      <c r="G10" s="14"/>
      <c r="H10" s="63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</row>
    <row r="11" spans="1:8" ht="21" customHeight="1">
      <c r="A11" s="87"/>
      <c r="B11" s="15" t="s">
        <v>35</v>
      </c>
      <c r="C11" s="16"/>
      <c r="D11" s="16"/>
      <c r="E11" s="16"/>
      <c r="F11" s="17"/>
      <c r="G11" s="18" t="s">
        <v>45</v>
      </c>
      <c r="H11" s="64" t="s">
        <v>45</v>
      </c>
    </row>
    <row r="12" spans="1:8" ht="15">
      <c r="A12" s="19" t="s">
        <v>0</v>
      </c>
      <c r="B12" s="15" t="s">
        <v>35</v>
      </c>
      <c r="C12" s="20" t="s">
        <v>46</v>
      </c>
      <c r="D12" s="20" t="s">
        <v>47</v>
      </c>
      <c r="E12" s="21" t="s">
        <v>45</v>
      </c>
      <c r="F12" s="22"/>
      <c r="G12" s="23">
        <f>G13+G18+G26+G29+G23</f>
        <v>1370.5</v>
      </c>
      <c r="H12" s="65">
        <f>H13+H18+H26+H29</f>
        <v>1390460.56</v>
      </c>
    </row>
    <row r="13" spans="1:8" ht="27" customHeight="1">
      <c r="A13" s="37" t="s">
        <v>48</v>
      </c>
      <c r="B13" s="56" t="s">
        <v>35</v>
      </c>
      <c r="C13" s="25" t="s">
        <v>46</v>
      </c>
      <c r="D13" s="25" t="s">
        <v>49</v>
      </c>
      <c r="E13" s="25"/>
      <c r="F13" s="25"/>
      <c r="G13" s="27">
        <f>G14</f>
        <v>513</v>
      </c>
      <c r="H13" s="66">
        <f>H14</f>
        <v>540500</v>
      </c>
    </row>
    <row r="14" spans="1:8" ht="21.75" customHeight="1">
      <c r="A14" s="24" t="s">
        <v>50</v>
      </c>
      <c r="B14" s="15" t="s">
        <v>35</v>
      </c>
      <c r="C14" s="26" t="s">
        <v>46</v>
      </c>
      <c r="D14" s="26" t="s">
        <v>49</v>
      </c>
      <c r="E14" s="26" t="s">
        <v>16</v>
      </c>
      <c r="F14" s="26"/>
      <c r="G14" s="28">
        <v>513</v>
      </c>
      <c r="H14" s="67">
        <f>H15+H16</f>
        <v>540500</v>
      </c>
    </row>
    <row r="15" spans="1:8" ht="45" customHeight="1">
      <c r="A15" s="24" t="s">
        <v>51</v>
      </c>
      <c r="B15" s="15" t="s">
        <v>35</v>
      </c>
      <c r="C15" s="26" t="s">
        <v>46</v>
      </c>
      <c r="D15" s="26" t="s">
        <v>49</v>
      </c>
      <c r="E15" s="26" t="s">
        <v>16</v>
      </c>
      <c r="F15" s="26" t="s">
        <v>1</v>
      </c>
      <c r="G15" s="28">
        <v>394</v>
      </c>
      <c r="H15" s="67">
        <v>417100</v>
      </c>
    </row>
    <row r="16" spans="1:8" ht="51.75" customHeight="1">
      <c r="A16" s="24" t="s">
        <v>52</v>
      </c>
      <c r="B16" s="15" t="s">
        <v>35</v>
      </c>
      <c r="C16" s="26" t="s">
        <v>46</v>
      </c>
      <c r="D16" s="26" t="s">
        <v>49</v>
      </c>
      <c r="E16" s="26" t="s">
        <v>16</v>
      </c>
      <c r="F16" s="26" t="s">
        <v>30</v>
      </c>
      <c r="G16" s="28">
        <v>119</v>
      </c>
      <c r="H16" s="67">
        <v>123400</v>
      </c>
    </row>
    <row r="17" spans="1:8" ht="57.75">
      <c r="A17" s="37" t="s">
        <v>53</v>
      </c>
      <c r="B17" s="56" t="s">
        <v>35</v>
      </c>
      <c r="C17" s="25" t="s">
        <v>46</v>
      </c>
      <c r="D17" s="25" t="s">
        <v>54</v>
      </c>
      <c r="E17" s="25"/>
      <c r="F17" s="25"/>
      <c r="G17" s="27">
        <f>G18</f>
        <v>800.5</v>
      </c>
      <c r="H17" s="66">
        <v>847660.56</v>
      </c>
    </row>
    <row r="18" spans="1:8" ht="15" customHeight="1">
      <c r="A18" s="24" t="s">
        <v>55</v>
      </c>
      <c r="B18" s="15" t="s">
        <v>35</v>
      </c>
      <c r="C18" s="26" t="s">
        <v>46</v>
      </c>
      <c r="D18" s="26" t="s">
        <v>54</v>
      </c>
      <c r="E18" s="26" t="s">
        <v>17</v>
      </c>
      <c r="F18" s="26"/>
      <c r="G18" s="28">
        <v>800.5</v>
      </c>
      <c r="H18" s="67">
        <f>H17</f>
        <v>847660.56</v>
      </c>
    </row>
    <row r="19" spans="1:8" ht="24.75" customHeight="1">
      <c r="A19" s="24" t="s">
        <v>51</v>
      </c>
      <c r="B19" s="15" t="s">
        <v>35</v>
      </c>
      <c r="C19" s="26" t="s">
        <v>46</v>
      </c>
      <c r="D19" s="26" t="s">
        <v>54</v>
      </c>
      <c r="E19" s="26" t="s">
        <v>17</v>
      </c>
      <c r="F19" s="26" t="s">
        <v>1</v>
      </c>
      <c r="G19" s="28">
        <v>467</v>
      </c>
      <c r="H19" s="67">
        <v>467000</v>
      </c>
    </row>
    <row r="20" spans="1:8" ht="32.25" customHeight="1">
      <c r="A20" s="29" t="s">
        <v>56</v>
      </c>
      <c r="B20" s="15" t="s">
        <v>35</v>
      </c>
      <c r="C20" s="26" t="s">
        <v>46</v>
      </c>
      <c r="D20" s="26" t="s">
        <v>54</v>
      </c>
      <c r="E20" s="26" t="s">
        <v>17</v>
      </c>
      <c r="F20" s="26" t="s">
        <v>2</v>
      </c>
      <c r="G20" s="28">
        <v>1</v>
      </c>
      <c r="H20" s="67">
        <v>0</v>
      </c>
    </row>
    <row r="21" spans="1:8" ht="51" customHeight="1">
      <c r="A21" s="24" t="s">
        <v>52</v>
      </c>
      <c r="B21" s="15" t="s">
        <v>35</v>
      </c>
      <c r="C21" s="26" t="s">
        <v>46</v>
      </c>
      <c r="D21" s="26" t="s">
        <v>54</v>
      </c>
      <c r="E21" s="26" t="s">
        <v>17</v>
      </c>
      <c r="F21" s="26" t="s">
        <v>30</v>
      </c>
      <c r="G21" s="28">
        <v>141</v>
      </c>
      <c r="H21" s="67">
        <v>141000</v>
      </c>
    </row>
    <row r="22" spans="1:8" ht="28.5" customHeight="1">
      <c r="A22" s="24" t="s">
        <v>57</v>
      </c>
      <c r="B22" s="15" t="s">
        <v>35</v>
      </c>
      <c r="C22" s="26" t="s">
        <v>46</v>
      </c>
      <c r="D22" s="26" t="s">
        <v>54</v>
      </c>
      <c r="E22" s="26" t="s">
        <v>17</v>
      </c>
      <c r="F22" s="26" t="s">
        <v>3</v>
      </c>
      <c r="G22" s="28">
        <f>G18-G19-G20-G21</f>
        <v>191.5</v>
      </c>
      <c r="H22" s="67">
        <v>239660.56</v>
      </c>
    </row>
    <row r="23" spans="1:8" ht="28.5" customHeight="1">
      <c r="A23" s="37" t="s">
        <v>141</v>
      </c>
      <c r="B23" s="56" t="s">
        <v>35</v>
      </c>
      <c r="C23" s="25" t="s">
        <v>46</v>
      </c>
      <c r="D23" s="25" t="s">
        <v>140</v>
      </c>
      <c r="E23" s="25"/>
      <c r="F23" s="25"/>
      <c r="G23" s="27">
        <f>G24</f>
        <v>50</v>
      </c>
      <c r="H23" s="66">
        <f>H24</f>
        <v>25000</v>
      </c>
    </row>
    <row r="24" spans="1:8" ht="28.5" customHeight="1">
      <c r="A24" s="24" t="s">
        <v>143</v>
      </c>
      <c r="B24" s="15" t="s">
        <v>35</v>
      </c>
      <c r="C24" s="26" t="s">
        <v>46</v>
      </c>
      <c r="D24" s="26" t="s">
        <v>140</v>
      </c>
      <c r="E24" s="26" t="s">
        <v>142</v>
      </c>
      <c r="F24" s="26"/>
      <c r="G24" s="28">
        <v>50</v>
      </c>
      <c r="H24" s="67">
        <f>H25</f>
        <v>25000</v>
      </c>
    </row>
    <row r="25" spans="1:8" ht="28.5" customHeight="1">
      <c r="A25" s="24" t="s">
        <v>65</v>
      </c>
      <c r="B25" s="15" t="s">
        <v>35</v>
      </c>
      <c r="C25" s="26" t="s">
        <v>46</v>
      </c>
      <c r="D25" s="26" t="s">
        <v>140</v>
      </c>
      <c r="E25" s="26" t="s">
        <v>144</v>
      </c>
      <c r="F25" s="26" t="s">
        <v>3</v>
      </c>
      <c r="G25" s="28">
        <v>50</v>
      </c>
      <c r="H25" s="67">
        <v>25000</v>
      </c>
    </row>
    <row r="26" spans="1:82" s="31" customFormat="1" ht="14.25">
      <c r="A26" s="37" t="s">
        <v>58</v>
      </c>
      <c r="B26" s="56" t="s">
        <v>35</v>
      </c>
      <c r="C26" s="25" t="s">
        <v>46</v>
      </c>
      <c r="D26" s="25" t="s">
        <v>59</v>
      </c>
      <c r="E26" s="25"/>
      <c r="F26" s="25"/>
      <c r="G26" s="27">
        <f>G27</f>
        <v>5</v>
      </c>
      <c r="H26" s="66">
        <f>H27</f>
        <v>0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</row>
    <row r="27" spans="1:82" s="31" customFormat="1" ht="15">
      <c r="A27" s="24" t="s">
        <v>60</v>
      </c>
      <c r="B27" s="15" t="s">
        <v>35</v>
      </c>
      <c r="C27" s="26" t="s">
        <v>46</v>
      </c>
      <c r="D27" s="26" t="s">
        <v>59</v>
      </c>
      <c r="E27" s="26" t="s">
        <v>18</v>
      </c>
      <c r="F27" s="25"/>
      <c r="G27" s="28">
        <f>G28</f>
        <v>5</v>
      </c>
      <c r="H27" s="67">
        <f>H28</f>
        <v>0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</row>
    <row r="28" spans="1:82" s="11" customFormat="1" ht="16.5" customHeight="1">
      <c r="A28" s="24" t="s">
        <v>61</v>
      </c>
      <c r="B28" s="15" t="s">
        <v>35</v>
      </c>
      <c r="C28" s="26" t="s">
        <v>46</v>
      </c>
      <c r="D28" s="26" t="s">
        <v>59</v>
      </c>
      <c r="E28" s="26" t="s">
        <v>18</v>
      </c>
      <c r="F28" s="26" t="s">
        <v>6</v>
      </c>
      <c r="G28" s="28">
        <v>5</v>
      </c>
      <c r="H28" s="67">
        <v>0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</row>
    <row r="29" spans="1:82" s="11" customFormat="1" ht="19.5" customHeight="1">
      <c r="A29" s="37" t="s">
        <v>7</v>
      </c>
      <c r="B29" s="56" t="s">
        <v>35</v>
      </c>
      <c r="C29" s="25" t="s">
        <v>46</v>
      </c>
      <c r="D29" s="25" t="s">
        <v>62</v>
      </c>
      <c r="E29" s="25"/>
      <c r="F29" s="25"/>
      <c r="G29" s="57">
        <f>G30+G33+G34+G37</f>
        <v>2</v>
      </c>
      <c r="H29" s="75">
        <f>H30+H33+H34+H37</f>
        <v>2300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</row>
    <row r="30" spans="1:82" s="11" customFormat="1" ht="29.25" customHeight="1" hidden="1">
      <c r="A30" s="24" t="s">
        <v>63</v>
      </c>
      <c r="B30" s="15" t="s">
        <v>35</v>
      </c>
      <c r="C30" s="26" t="s">
        <v>46</v>
      </c>
      <c r="D30" s="26" t="s">
        <v>62</v>
      </c>
      <c r="E30" s="26" t="s">
        <v>19</v>
      </c>
      <c r="F30" s="26"/>
      <c r="G30" s="28">
        <f>G31</f>
        <v>0</v>
      </c>
      <c r="H30" s="67">
        <f>H31</f>
        <v>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</row>
    <row r="31" spans="1:82" s="11" customFormat="1" ht="33" customHeight="1" hidden="1">
      <c r="A31" s="24" t="s">
        <v>64</v>
      </c>
      <c r="B31" s="15" t="s">
        <v>35</v>
      </c>
      <c r="C31" s="26" t="s">
        <v>46</v>
      </c>
      <c r="D31" s="26" t="s">
        <v>62</v>
      </c>
      <c r="E31" s="26" t="s">
        <v>19</v>
      </c>
      <c r="F31" s="26"/>
      <c r="G31" s="28">
        <f>G32</f>
        <v>0</v>
      </c>
      <c r="H31" s="67">
        <f>H32</f>
        <v>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</row>
    <row r="32" spans="1:82" s="11" customFormat="1" ht="20.25" customHeight="1" hidden="1">
      <c r="A32" s="24" t="s">
        <v>65</v>
      </c>
      <c r="B32" s="15" t="s">
        <v>35</v>
      </c>
      <c r="C32" s="26" t="s">
        <v>46</v>
      </c>
      <c r="D32" s="26" t="s">
        <v>62</v>
      </c>
      <c r="E32" s="26" t="s">
        <v>19</v>
      </c>
      <c r="F32" s="26" t="s">
        <v>3</v>
      </c>
      <c r="G32" s="28">
        <v>0</v>
      </c>
      <c r="H32" s="67"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</row>
    <row r="33" spans="1:82" s="11" customFormat="1" ht="46.5" customHeight="1" hidden="1">
      <c r="A33" s="32" t="s">
        <v>29</v>
      </c>
      <c r="B33" s="33" t="s">
        <v>35</v>
      </c>
      <c r="C33" s="25" t="s">
        <v>46</v>
      </c>
      <c r="D33" s="25" t="s">
        <v>62</v>
      </c>
      <c r="E33" s="26" t="s">
        <v>145</v>
      </c>
      <c r="F33" s="26" t="s">
        <v>45</v>
      </c>
      <c r="G33" s="28">
        <f aca="true" t="shared" si="0" ref="G33:H37">G34</f>
        <v>0</v>
      </c>
      <c r="H33" s="67">
        <f t="shared" si="0"/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</row>
    <row r="34" spans="1:8" ht="34.5" customHeight="1" hidden="1">
      <c r="A34" s="34" t="s">
        <v>67</v>
      </c>
      <c r="B34" s="35" t="s">
        <v>35</v>
      </c>
      <c r="C34" s="35" t="s">
        <v>46</v>
      </c>
      <c r="D34" s="35" t="s">
        <v>62</v>
      </c>
      <c r="E34" s="26" t="s">
        <v>66</v>
      </c>
      <c r="F34" s="35"/>
      <c r="G34" s="36">
        <f t="shared" si="0"/>
        <v>0</v>
      </c>
      <c r="H34" s="68">
        <f t="shared" si="0"/>
        <v>0</v>
      </c>
    </row>
    <row r="35" spans="1:8" ht="40.5" customHeight="1" hidden="1">
      <c r="A35" s="34" t="s">
        <v>68</v>
      </c>
      <c r="B35" s="35" t="s">
        <v>35</v>
      </c>
      <c r="C35" s="35" t="s">
        <v>46</v>
      </c>
      <c r="D35" s="35" t="s">
        <v>62</v>
      </c>
      <c r="E35" s="26" t="s">
        <v>66</v>
      </c>
      <c r="F35" s="35"/>
      <c r="G35" s="36">
        <f t="shared" si="0"/>
        <v>0</v>
      </c>
      <c r="H35" s="68">
        <f t="shared" si="0"/>
        <v>0</v>
      </c>
    </row>
    <row r="36" spans="1:8" ht="45" customHeight="1" hidden="1">
      <c r="A36" s="24" t="s">
        <v>69</v>
      </c>
      <c r="B36" s="35" t="s">
        <v>35</v>
      </c>
      <c r="C36" s="35" t="s">
        <v>46</v>
      </c>
      <c r="D36" s="35" t="s">
        <v>62</v>
      </c>
      <c r="E36" s="26" t="s">
        <v>66</v>
      </c>
      <c r="F36" s="35" t="s">
        <v>3</v>
      </c>
      <c r="G36" s="36">
        <v>0</v>
      </c>
      <c r="H36" s="68">
        <v>0</v>
      </c>
    </row>
    <row r="37" spans="1:82" s="11" customFormat="1" ht="46.5" customHeight="1">
      <c r="A37" s="61" t="s">
        <v>157</v>
      </c>
      <c r="B37" s="33" t="s">
        <v>35</v>
      </c>
      <c r="C37" s="25" t="s">
        <v>46</v>
      </c>
      <c r="D37" s="25" t="s">
        <v>62</v>
      </c>
      <c r="E37" s="26" t="s">
        <v>156</v>
      </c>
      <c r="F37" s="26" t="s">
        <v>3</v>
      </c>
      <c r="G37" s="28">
        <f>G38</f>
        <v>2</v>
      </c>
      <c r="H37" s="67">
        <f t="shared" si="0"/>
        <v>2300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</row>
    <row r="38" spans="1:8" ht="36" customHeight="1">
      <c r="A38" s="34" t="s">
        <v>150</v>
      </c>
      <c r="B38" s="35" t="s">
        <v>35</v>
      </c>
      <c r="C38" s="35" t="s">
        <v>46</v>
      </c>
      <c r="D38" s="35" t="s">
        <v>62</v>
      </c>
      <c r="E38" s="26" t="s">
        <v>149</v>
      </c>
      <c r="F38" s="35"/>
      <c r="G38" s="36">
        <f>G39</f>
        <v>2</v>
      </c>
      <c r="H38" s="68">
        <f>H39</f>
        <v>2300</v>
      </c>
    </row>
    <row r="39" spans="1:8" ht="45" customHeight="1">
      <c r="A39" s="24" t="s">
        <v>69</v>
      </c>
      <c r="B39" s="35" t="s">
        <v>35</v>
      </c>
      <c r="C39" s="35" t="s">
        <v>46</v>
      </c>
      <c r="D39" s="35" t="s">
        <v>62</v>
      </c>
      <c r="E39" s="26" t="s">
        <v>149</v>
      </c>
      <c r="F39" s="35" t="s">
        <v>3</v>
      </c>
      <c r="G39" s="36">
        <v>2</v>
      </c>
      <c r="H39" s="68">
        <v>2300</v>
      </c>
    </row>
    <row r="40" spans="1:8" ht="15">
      <c r="A40" s="37" t="s">
        <v>70</v>
      </c>
      <c r="B40" s="15" t="s">
        <v>35</v>
      </c>
      <c r="C40" s="33" t="s">
        <v>49</v>
      </c>
      <c r="D40" s="35"/>
      <c r="E40" s="35"/>
      <c r="F40" s="35"/>
      <c r="G40" s="38">
        <f>G41</f>
        <v>77</v>
      </c>
      <c r="H40" s="69">
        <f>H41</f>
        <v>77000</v>
      </c>
    </row>
    <row r="41" spans="1:8" ht="14.25" customHeight="1">
      <c r="A41" s="24" t="s">
        <v>71</v>
      </c>
      <c r="B41" s="15" t="s">
        <v>35</v>
      </c>
      <c r="C41" s="35" t="s">
        <v>49</v>
      </c>
      <c r="D41" s="35" t="s">
        <v>72</v>
      </c>
      <c r="E41" s="35"/>
      <c r="F41" s="35"/>
      <c r="G41" s="36">
        <f>G43+G44+G46+G45</f>
        <v>77</v>
      </c>
      <c r="H41" s="68">
        <f>H42</f>
        <v>77000</v>
      </c>
    </row>
    <row r="42" spans="1:8" ht="33.75" customHeight="1">
      <c r="A42" s="39" t="s">
        <v>8</v>
      </c>
      <c r="B42" s="15" t="s">
        <v>35</v>
      </c>
      <c r="C42" s="35" t="s">
        <v>49</v>
      </c>
      <c r="D42" s="35" t="s">
        <v>72</v>
      </c>
      <c r="E42" s="26" t="s">
        <v>73</v>
      </c>
      <c r="F42" s="35"/>
      <c r="G42" s="36">
        <v>77</v>
      </c>
      <c r="H42" s="68">
        <v>77000</v>
      </c>
    </row>
    <row r="43" spans="1:8" ht="37.5" customHeight="1">
      <c r="A43" s="24" t="s">
        <v>74</v>
      </c>
      <c r="B43" s="15" t="s">
        <v>35</v>
      </c>
      <c r="C43" s="35" t="s">
        <v>49</v>
      </c>
      <c r="D43" s="35" t="s">
        <v>72</v>
      </c>
      <c r="E43" s="26" t="s">
        <v>73</v>
      </c>
      <c r="F43" s="35" t="s">
        <v>1</v>
      </c>
      <c r="G43" s="36">
        <v>58.1</v>
      </c>
      <c r="H43" s="68">
        <v>58140</v>
      </c>
    </row>
    <row r="44" spans="1:8" ht="34.5" customHeight="1" hidden="1">
      <c r="A44" s="29" t="s">
        <v>56</v>
      </c>
      <c r="B44" s="15" t="s">
        <v>35</v>
      </c>
      <c r="C44" s="35" t="s">
        <v>49</v>
      </c>
      <c r="D44" s="35" t="s">
        <v>72</v>
      </c>
      <c r="E44" s="26" t="s">
        <v>73</v>
      </c>
      <c r="F44" s="35" t="s">
        <v>2</v>
      </c>
      <c r="G44" s="36">
        <v>0</v>
      </c>
      <c r="H44" s="68">
        <v>0</v>
      </c>
    </row>
    <row r="45" spans="1:8" ht="48" customHeight="1">
      <c r="A45" s="24" t="s">
        <v>52</v>
      </c>
      <c r="B45" s="15" t="s">
        <v>35</v>
      </c>
      <c r="C45" s="35" t="s">
        <v>49</v>
      </c>
      <c r="D45" s="35" t="s">
        <v>72</v>
      </c>
      <c r="E45" s="26" t="s">
        <v>73</v>
      </c>
      <c r="F45" s="35" t="s">
        <v>30</v>
      </c>
      <c r="G45" s="36">
        <v>17.5</v>
      </c>
      <c r="H45" s="68">
        <v>17460</v>
      </c>
    </row>
    <row r="46" spans="1:8" ht="30">
      <c r="A46" s="24" t="s">
        <v>57</v>
      </c>
      <c r="B46" s="15" t="s">
        <v>35</v>
      </c>
      <c r="C46" s="35" t="s">
        <v>49</v>
      </c>
      <c r="D46" s="35" t="s">
        <v>72</v>
      </c>
      <c r="E46" s="26" t="s">
        <v>73</v>
      </c>
      <c r="F46" s="35" t="s">
        <v>3</v>
      </c>
      <c r="G46" s="36">
        <v>1.4</v>
      </c>
      <c r="H46" s="68">
        <v>1400</v>
      </c>
    </row>
    <row r="47" spans="1:8" ht="28.5" customHeight="1">
      <c r="A47" s="37" t="s">
        <v>75</v>
      </c>
      <c r="B47" s="15" t="s">
        <v>35</v>
      </c>
      <c r="C47" s="33" t="s">
        <v>72</v>
      </c>
      <c r="D47" s="33"/>
      <c r="E47" s="35"/>
      <c r="F47" s="35"/>
      <c r="G47" s="38">
        <f>G48+G51</f>
        <v>94.6</v>
      </c>
      <c r="H47" s="69">
        <f>H48+H51</f>
        <v>120908</v>
      </c>
    </row>
    <row r="48" spans="1:8" ht="30" customHeight="1">
      <c r="A48" s="37" t="s">
        <v>76</v>
      </c>
      <c r="B48" s="56" t="s">
        <v>35</v>
      </c>
      <c r="C48" s="33" t="s">
        <v>72</v>
      </c>
      <c r="D48" s="33" t="s">
        <v>77</v>
      </c>
      <c r="E48" s="33"/>
      <c r="F48" s="33"/>
      <c r="G48" s="38">
        <f>G49</f>
        <v>28</v>
      </c>
      <c r="H48" s="69">
        <f>H49</f>
        <v>28800</v>
      </c>
    </row>
    <row r="49" spans="1:8" ht="30.75" customHeight="1">
      <c r="A49" s="40" t="s">
        <v>78</v>
      </c>
      <c r="B49" s="15" t="s">
        <v>35</v>
      </c>
      <c r="C49" s="26" t="s">
        <v>72</v>
      </c>
      <c r="D49" s="26" t="s">
        <v>77</v>
      </c>
      <c r="E49" s="26" t="s">
        <v>20</v>
      </c>
      <c r="F49" s="26"/>
      <c r="G49" s="28">
        <f>G50</f>
        <v>28</v>
      </c>
      <c r="H49" s="67">
        <f>H50</f>
        <v>28800</v>
      </c>
    </row>
    <row r="50" spans="1:8" ht="33" customHeight="1">
      <c r="A50" s="24" t="s">
        <v>69</v>
      </c>
      <c r="B50" s="15" t="s">
        <v>35</v>
      </c>
      <c r="C50" s="26" t="s">
        <v>72</v>
      </c>
      <c r="D50" s="26" t="s">
        <v>77</v>
      </c>
      <c r="E50" s="26" t="s">
        <v>20</v>
      </c>
      <c r="F50" s="26" t="s">
        <v>3</v>
      </c>
      <c r="G50" s="28">
        <v>28</v>
      </c>
      <c r="H50" s="67">
        <v>28800</v>
      </c>
    </row>
    <row r="51" spans="1:8" ht="15" customHeight="1">
      <c r="A51" s="58" t="s">
        <v>79</v>
      </c>
      <c r="B51" s="15" t="s">
        <v>35</v>
      </c>
      <c r="C51" s="25" t="s">
        <v>72</v>
      </c>
      <c r="D51" s="25" t="s">
        <v>80</v>
      </c>
      <c r="E51" s="26"/>
      <c r="F51" s="26"/>
      <c r="G51" s="27">
        <f>G54+G56</f>
        <v>66.6</v>
      </c>
      <c r="H51" s="66">
        <f>H54+H56</f>
        <v>92108</v>
      </c>
    </row>
    <row r="52" spans="1:8" ht="55.5" customHeight="1">
      <c r="A52" s="24" t="s">
        <v>81</v>
      </c>
      <c r="B52" s="15" t="s">
        <v>35</v>
      </c>
      <c r="C52" s="26" t="s">
        <v>72</v>
      </c>
      <c r="D52" s="26" t="s">
        <v>80</v>
      </c>
      <c r="E52" s="26" t="s">
        <v>82</v>
      </c>
      <c r="F52" s="26"/>
      <c r="G52" s="28">
        <f>G53</f>
        <v>35</v>
      </c>
      <c r="H52" s="67">
        <f>H53</f>
        <v>60000</v>
      </c>
    </row>
    <row r="53" spans="1:8" ht="30" customHeight="1">
      <c r="A53" s="34" t="s">
        <v>83</v>
      </c>
      <c r="B53" s="15" t="s">
        <v>35</v>
      </c>
      <c r="C53" s="26" t="s">
        <v>72</v>
      </c>
      <c r="D53" s="26" t="s">
        <v>80</v>
      </c>
      <c r="E53" s="26" t="s">
        <v>84</v>
      </c>
      <c r="F53" s="26"/>
      <c r="G53" s="28">
        <v>35</v>
      </c>
      <c r="H53" s="67">
        <f>H54</f>
        <v>60000</v>
      </c>
    </row>
    <row r="54" spans="1:8" ht="54.75" customHeight="1">
      <c r="A54" s="24" t="s">
        <v>69</v>
      </c>
      <c r="B54" s="15" t="s">
        <v>35</v>
      </c>
      <c r="C54" s="26" t="s">
        <v>72</v>
      </c>
      <c r="D54" s="26" t="s">
        <v>80</v>
      </c>
      <c r="E54" s="26" t="s">
        <v>147</v>
      </c>
      <c r="F54" s="26" t="s">
        <v>3</v>
      </c>
      <c r="G54" s="28">
        <v>35</v>
      </c>
      <c r="H54" s="67">
        <f>'[1]расшифровка'!$H$52</f>
        <v>60000</v>
      </c>
    </row>
    <row r="55" spans="1:8" ht="30" customHeight="1">
      <c r="A55" s="34" t="s">
        <v>85</v>
      </c>
      <c r="B55" s="15" t="s">
        <v>35</v>
      </c>
      <c r="C55" s="26" t="s">
        <v>72</v>
      </c>
      <c r="D55" s="26" t="s">
        <v>80</v>
      </c>
      <c r="E55" s="26" t="s">
        <v>146</v>
      </c>
      <c r="F55" s="26"/>
      <c r="G55" s="28">
        <f>G56</f>
        <v>31.6</v>
      </c>
      <c r="H55" s="67">
        <f>H56</f>
        <v>32108</v>
      </c>
    </row>
    <row r="56" spans="1:8" ht="30" customHeight="1">
      <c r="A56" s="24" t="s">
        <v>69</v>
      </c>
      <c r="B56" s="15" t="s">
        <v>35</v>
      </c>
      <c r="C56" s="26" t="s">
        <v>72</v>
      </c>
      <c r="D56" s="26" t="s">
        <v>80</v>
      </c>
      <c r="E56" s="26" t="s">
        <v>146</v>
      </c>
      <c r="F56" s="26" t="s">
        <v>3</v>
      </c>
      <c r="G56" s="28">
        <v>31.6</v>
      </c>
      <c r="H56" s="67">
        <v>32108</v>
      </c>
    </row>
    <row r="57" spans="1:8" ht="21.75" customHeight="1">
      <c r="A57" s="41" t="s">
        <v>86</v>
      </c>
      <c r="B57" s="15" t="s">
        <v>35</v>
      </c>
      <c r="C57" s="25" t="s">
        <v>54</v>
      </c>
      <c r="D57" s="26"/>
      <c r="E57" s="26"/>
      <c r="F57" s="26"/>
      <c r="G57" s="27">
        <f>G58+G61</f>
        <v>540</v>
      </c>
      <c r="H57" s="66">
        <f>H58+H61</f>
        <v>532687</v>
      </c>
    </row>
    <row r="58" spans="1:8" ht="21.75" customHeight="1">
      <c r="A58" s="39" t="s">
        <v>15</v>
      </c>
      <c r="B58" s="15" t="s">
        <v>35</v>
      </c>
      <c r="C58" s="25" t="s">
        <v>54</v>
      </c>
      <c r="D58" s="25" t="s">
        <v>87</v>
      </c>
      <c r="E58" s="26"/>
      <c r="F58" s="26"/>
      <c r="G58" s="27">
        <f>G59</f>
        <v>5</v>
      </c>
      <c r="H58" s="66">
        <f>H59</f>
        <v>7900</v>
      </c>
    </row>
    <row r="59" spans="1:8" ht="28.5" customHeight="1">
      <c r="A59" s="39" t="s">
        <v>69</v>
      </c>
      <c r="B59" s="15" t="s">
        <v>35</v>
      </c>
      <c r="C59" s="26" t="s">
        <v>54</v>
      </c>
      <c r="D59" s="26" t="s">
        <v>87</v>
      </c>
      <c r="E59" s="26" t="s">
        <v>88</v>
      </c>
      <c r="F59" s="26" t="s">
        <v>3</v>
      </c>
      <c r="G59" s="28">
        <v>5</v>
      </c>
      <c r="H59" s="67">
        <f>'[1]расшифровка'!$H$59</f>
        <v>7900</v>
      </c>
    </row>
    <row r="60" spans="1:8" ht="21.75" customHeight="1">
      <c r="A60" s="39" t="s">
        <v>89</v>
      </c>
      <c r="B60" s="15" t="s">
        <v>35</v>
      </c>
      <c r="C60" s="26" t="s">
        <v>54</v>
      </c>
      <c r="D60" s="26"/>
      <c r="E60" s="26"/>
      <c r="F60" s="26"/>
      <c r="G60" s="28">
        <f aca="true" t="shared" si="1" ref="G60:H62">G61</f>
        <v>535</v>
      </c>
      <c r="H60" s="67">
        <f t="shared" si="1"/>
        <v>524787</v>
      </c>
    </row>
    <row r="61" spans="1:8" ht="16.5" customHeight="1">
      <c r="A61" s="39" t="s">
        <v>90</v>
      </c>
      <c r="B61" s="15" t="s">
        <v>35</v>
      </c>
      <c r="C61" s="25" t="s">
        <v>54</v>
      </c>
      <c r="D61" s="25" t="s">
        <v>77</v>
      </c>
      <c r="E61" s="26"/>
      <c r="F61" s="26"/>
      <c r="G61" s="27">
        <f t="shared" si="1"/>
        <v>535</v>
      </c>
      <c r="H61" s="66">
        <f t="shared" si="1"/>
        <v>524787</v>
      </c>
    </row>
    <row r="62" spans="1:8" ht="61.5" customHeight="1">
      <c r="A62" s="24" t="s">
        <v>155</v>
      </c>
      <c r="B62" s="15" t="s">
        <v>35</v>
      </c>
      <c r="C62" s="26" t="s">
        <v>54</v>
      </c>
      <c r="D62" s="26" t="s">
        <v>77</v>
      </c>
      <c r="E62" s="26" t="s">
        <v>154</v>
      </c>
      <c r="F62" s="26"/>
      <c r="G62" s="28">
        <f t="shared" si="1"/>
        <v>535</v>
      </c>
      <c r="H62" s="67">
        <f t="shared" si="1"/>
        <v>524787</v>
      </c>
    </row>
    <row r="63" spans="1:8" ht="49.5" customHeight="1">
      <c r="A63" s="24" t="s">
        <v>153</v>
      </c>
      <c r="B63" s="15" t="s">
        <v>35</v>
      </c>
      <c r="C63" s="26" t="s">
        <v>54</v>
      </c>
      <c r="D63" s="26" t="s">
        <v>77</v>
      </c>
      <c r="E63" s="26" t="s">
        <v>34</v>
      </c>
      <c r="F63" s="26"/>
      <c r="G63" s="28">
        <v>535</v>
      </c>
      <c r="H63" s="67">
        <f>'[1]расшифровка'!$H$63</f>
        <v>524787</v>
      </c>
    </row>
    <row r="64" spans="1:8" ht="49.5" customHeight="1">
      <c r="A64" s="24" t="s">
        <v>69</v>
      </c>
      <c r="B64" s="15" t="s">
        <v>35</v>
      </c>
      <c r="C64" s="26" t="s">
        <v>54</v>
      </c>
      <c r="D64" s="26" t="s">
        <v>77</v>
      </c>
      <c r="E64" s="26" t="s">
        <v>34</v>
      </c>
      <c r="F64" s="26" t="s">
        <v>3</v>
      </c>
      <c r="G64" s="28">
        <v>535</v>
      </c>
      <c r="H64" s="67">
        <f>'[1]расшифровка'!$H$63</f>
        <v>524787</v>
      </c>
    </row>
    <row r="65" spans="1:8" ht="21.75" customHeight="1">
      <c r="A65" s="41" t="s">
        <v>91</v>
      </c>
      <c r="B65" s="15" t="s">
        <v>35</v>
      </c>
      <c r="C65" s="25" t="s">
        <v>87</v>
      </c>
      <c r="D65" s="25" t="s">
        <v>47</v>
      </c>
      <c r="E65" s="25"/>
      <c r="F65" s="25"/>
      <c r="G65" s="27">
        <f>G67+G75+G92</f>
        <v>673.2</v>
      </c>
      <c r="H65" s="66">
        <f>H67+H75+H92</f>
        <v>788253.33</v>
      </c>
    </row>
    <row r="66" spans="1:8" ht="30" customHeight="1">
      <c r="A66" s="59" t="s">
        <v>94</v>
      </c>
      <c r="B66" s="15" t="s">
        <v>35</v>
      </c>
      <c r="C66" s="25" t="s">
        <v>87</v>
      </c>
      <c r="D66" s="25" t="s">
        <v>49</v>
      </c>
      <c r="E66" s="25"/>
      <c r="F66" s="25"/>
      <c r="G66" s="27">
        <f>G70+G72+G74</f>
        <v>35</v>
      </c>
      <c r="H66" s="66">
        <f>H70+H72+H74</f>
        <v>76500</v>
      </c>
    </row>
    <row r="67" spans="1:8" ht="48.75" customHeight="1">
      <c r="A67" s="32" t="s">
        <v>92</v>
      </c>
      <c r="B67" s="15" t="s">
        <v>35</v>
      </c>
      <c r="C67" s="25" t="s">
        <v>87</v>
      </c>
      <c r="D67" s="25" t="s">
        <v>49</v>
      </c>
      <c r="E67" s="26" t="s">
        <v>93</v>
      </c>
      <c r="F67" s="26"/>
      <c r="G67" s="27">
        <f>G68</f>
        <v>35</v>
      </c>
      <c r="H67" s="66">
        <f>H68</f>
        <v>76500</v>
      </c>
    </row>
    <row r="68" spans="1:8" ht="40.5" customHeight="1">
      <c r="A68" s="42" t="s">
        <v>94</v>
      </c>
      <c r="B68" s="15" t="s">
        <v>35</v>
      </c>
      <c r="C68" s="26" t="s">
        <v>87</v>
      </c>
      <c r="D68" s="26" t="s">
        <v>49</v>
      </c>
      <c r="E68" s="26" t="s">
        <v>95</v>
      </c>
      <c r="F68" s="26"/>
      <c r="G68" s="28">
        <v>35</v>
      </c>
      <c r="H68" s="67">
        <f>H70+H72+H74</f>
        <v>76500</v>
      </c>
    </row>
    <row r="69" spans="1:8" ht="40.5" customHeight="1">
      <c r="A69" s="42" t="s">
        <v>96</v>
      </c>
      <c r="B69" s="15" t="s">
        <v>35</v>
      </c>
      <c r="C69" s="26" t="s">
        <v>87</v>
      </c>
      <c r="D69" s="26" t="s">
        <v>49</v>
      </c>
      <c r="E69" s="26" t="s">
        <v>33</v>
      </c>
      <c r="F69" s="26"/>
      <c r="G69" s="28">
        <f>G70</f>
        <v>35</v>
      </c>
      <c r="H69" s="67">
        <f>H70</f>
        <v>76500</v>
      </c>
    </row>
    <row r="70" spans="1:8" ht="39" customHeight="1">
      <c r="A70" s="39" t="s">
        <v>69</v>
      </c>
      <c r="B70" s="15" t="s">
        <v>35</v>
      </c>
      <c r="C70" s="26" t="s">
        <v>87</v>
      </c>
      <c r="D70" s="26" t="s">
        <v>49</v>
      </c>
      <c r="E70" s="26" t="s">
        <v>33</v>
      </c>
      <c r="F70" s="26" t="s">
        <v>3</v>
      </c>
      <c r="G70" s="28">
        <v>35</v>
      </c>
      <c r="H70" s="67">
        <f>'[1]расшифровка'!$H$72</f>
        <v>76500</v>
      </c>
    </row>
    <row r="71" spans="1:8" ht="1.5" customHeight="1" hidden="1">
      <c r="A71" s="39" t="s">
        <v>97</v>
      </c>
      <c r="B71" s="15" t="s">
        <v>35</v>
      </c>
      <c r="C71" s="26" t="s">
        <v>87</v>
      </c>
      <c r="D71" s="26" t="s">
        <v>49</v>
      </c>
      <c r="E71" s="26" t="s">
        <v>98</v>
      </c>
      <c r="F71" s="26"/>
      <c r="G71" s="28">
        <v>0</v>
      </c>
      <c r="H71" s="67">
        <v>0</v>
      </c>
    </row>
    <row r="72" spans="1:8" ht="40.5" customHeight="1" hidden="1">
      <c r="A72" s="39" t="s">
        <v>69</v>
      </c>
      <c r="B72" s="15" t="s">
        <v>35</v>
      </c>
      <c r="C72" s="26" t="s">
        <v>87</v>
      </c>
      <c r="D72" s="26" t="s">
        <v>49</v>
      </c>
      <c r="E72" s="26" t="s">
        <v>99</v>
      </c>
      <c r="F72" s="26" t="s">
        <v>3</v>
      </c>
      <c r="G72" s="28">
        <v>0</v>
      </c>
      <c r="H72" s="67">
        <v>0</v>
      </c>
    </row>
    <row r="73" spans="1:8" ht="40.5" customHeight="1" hidden="1">
      <c r="A73" s="39" t="s">
        <v>100</v>
      </c>
      <c r="B73" s="15" t="s">
        <v>35</v>
      </c>
      <c r="C73" s="26" t="s">
        <v>87</v>
      </c>
      <c r="D73" s="26" t="s">
        <v>49</v>
      </c>
      <c r="E73" s="26" t="s">
        <v>101</v>
      </c>
      <c r="F73" s="26"/>
      <c r="G73" s="28">
        <v>0</v>
      </c>
      <c r="H73" s="67">
        <v>0</v>
      </c>
    </row>
    <row r="74" spans="1:8" ht="14.25" customHeight="1" hidden="1">
      <c r="A74" s="39" t="s">
        <v>69</v>
      </c>
      <c r="B74" s="15" t="s">
        <v>35</v>
      </c>
      <c r="C74" s="26" t="s">
        <v>87</v>
      </c>
      <c r="D74" s="26" t="s">
        <v>49</v>
      </c>
      <c r="E74" s="26" t="s">
        <v>101</v>
      </c>
      <c r="F74" s="26" t="s">
        <v>3</v>
      </c>
      <c r="G74" s="28">
        <v>0</v>
      </c>
      <c r="H74" s="67">
        <v>0</v>
      </c>
    </row>
    <row r="75" spans="1:8" ht="15.75" customHeight="1">
      <c r="A75" s="41" t="s">
        <v>9</v>
      </c>
      <c r="B75" s="15" t="s">
        <v>35</v>
      </c>
      <c r="C75" s="25" t="s">
        <v>87</v>
      </c>
      <c r="D75" s="25" t="s">
        <v>72</v>
      </c>
      <c r="E75" s="25"/>
      <c r="F75" s="25"/>
      <c r="G75" s="27">
        <f>G76+G80+G84+G88+G82</f>
        <v>105.2</v>
      </c>
      <c r="H75" s="66">
        <v>85200</v>
      </c>
    </row>
    <row r="76" spans="1:8" ht="19.5" customHeight="1">
      <c r="A76" s="39" t="s">
        <v>102</v>
      </c>
      <c r="B76" s="15" t="s">
        <v>35</v>
      </c>
      <c r="C76" s="26" t="s">
        <v>87</v>
      </c>
      <c r="D76" s="26" t="s">
        <v>72</v>
      </c>
      <c r="E76" s="26" t="s">
        <v>22</v>
      </c>
      <c r="F76" s="26"/>
      <c r="G76" s="28">
        <f>G77</f>
        <v>58.2</v>
      </c>
      <c r="H76" s="67">
        <f>H77</f>
        <v>43200</v>
      </c>
    </row>
    <row r="77" spans="1:8" ht="32.25" customHeight="1">
      <c r="A77" s="24" t="s">
        <v>103</v>
      </c>
      <c r="B77" s="15" t="s">
        <v>35</v>
      </c>
      <c r="C77" s="26" t="s">
        <v>87</v>
      </c>
      <c r="D77" s="26" t="s">
        <v>72</v>
      </c>
      <c r="E77" s="26" t="s">
        <v>22</v>
      </c>
      <c r="F77" s="26" t="s">
        <v>3</v>
      </c>
      <c r="G77" s="28">
        <v>58.2</v>
      </c>
      <c r="H77" s="67">
        <v>43200</v>
      </c>
    </row>
    <row r="78" spans="1:8" ht="1.5" customHeight="1" hidden="1">
      <c r="A78" s="39" t="s">
        <v>104</v>
      </c>
      <c r="B78" s="15" t="s">
        <v>35</v>
      </c>
      <c r="C78" s="26" t="s">
        <v>87</v>
      </c>
      <c r="D78" s="26" t="s">
        <v>72</v>
      </c>
      <c r="E78" s="26"/>
      <c r="F78" s="26"/>
      <c r="G78" s="28"/>
      <c r="H78" s="67"/>
    </row>
    <row r="79" spans="1:8" ht="21.75" customHeight="1" hidden="1">
      <c r="A79" s="24" t="s">
        <v>65</v>
      </c>
      <c r="B79" s="15" t="s">
        <v>35</v>
      </c>
      <c r="C79" s="26" t="s">
        <v>87</v>
      </c>
      <c r="D79" s="26" t="s">
        <v>72</v>
      </c>
      <c r="E79" s="26" t="s">
        <v>105</v>
      </c>
      <c r="F79" s="26" t="s">
        <v>3</v>
      </c>
      <c r="G79" s="28"/>
      <c r="H79" s="67"/>
    </row>
    <row r="80" spans="1:8" ht="30" customHeight="1">
      <c r="A80" s="24" t="s">
        <v>106</v>
      </c>
      <c r="B80" s="15" t="s">
        <v>35</v>
      </c>
      <c r="C80" s="26" t="s">
        <v>87</v>
      </c>
      <c r="D80" s="26" t="s">
        <v>72</v>
      </c>
      <c r="E80" s="26" t="s">
        <v>21</v>
      </c>
      <c r="F80" s="26"/>
      <c r="G80" s="28">
        <f>G81</f>
        <v>5</v>
      </c>
      <c r="H80" s="67">
        <f>H81</f>
        <v>5000</v>
      </c>
    </row>
    <row r="81" spans="1:8" ht="30" customHeight="1">
      <c r="A81" s="24" t="s">
        <v>103</v>
      </c>
      <c r="B81" s="15" t="s">
        <v>35</v>
      </c>
      <c r="C81" s="26" t="s">
        <v>87</v>
      </c>
      <c r="D81" s="26" t="s">
        <v>72</v>
      </c>
      <c r="E81" s="26" t="s">
        <v>21</v>
      </c>
      <c r="F81" s="26" t="s">
        <v>3</v>
      </c>
      <c r="G81" s="28">
        <v>5</v>
      </c>
      <c r="H81" s="67">
        <v>5000</v>
      </c>
    </row>
    <row r="82" spans="1:82" ht="33.75" customHeight="1">
      <c r="A82" s="39" t="s">
        <v>107</v>
      </c>
      <c r="B82" s="26" t="s">
        <v>35</v>
      </c>
      <c r="C82" s="26" t="s">
        <v>87</v>
      </c>
      <c r="D82" s="26" t="s">
        <v>72</v>
      </c>
      <c r="E82" s="26" t="s">
        <v>108</v>
      </c>
      <c r="F82" s="26"/>
      <c r="G82" s="28">
        <f>G83</f>
        <v>0</v>
      </c>
      <c r="H82" s="67">
        <f>H83</f>
        <v>0</v>
      </c>
      <c r="CA82" s="4"/>
      <c r="CB82" s="4"/>
      <c r="CC82" s="4"/>
      <c r="CD82" s="4"/>
    </row>
    <row r="83" spans="1:82" ht="33" customHeight="1">
      <c r="A83" s="24" t="s">
        <v>69</v>
      </c>
      <c r="B83" s="26" t="s">
        <v>35</v>
      </c>
      <c r="C83" s="26" t="s">
        <v>87</v>
      </c>
      <c r="D83" s="26" t="s">
        <v>72</v>
      </c>
      <c r="E83" s="26" t="s">
        <v>108</v>
      </c>
      <c r="F83" s="26" t="s">
        <v>3</v>
      </c>
      <c r="G83" s="28">
        <v>0</v>
      </c>
      <c r="H83" s="67">
        <v>0</v>
      </c>
      <c r="CA83" s="4"/>
      <c r="CB83" s="4"/>
      <c r="CC83" s="4"/>
      <c r="CD83" s="4"/>
    </row>
    <row r="84" spans="1:8" ht="46.5" customHeight="1">
      <c r="A84" s="24" t="s">
        <v>109</v>
      </c>
      <c r="B84" s="15" t="s">
        <v>35</v>
      </c>
      <c r="C84" s="26" t="s">
        <v>87</v>
      </c>
      <c r="D84" s="26" t="s">
        <v>72</v>
      </c>
      <c r="E84" s="26" t="s">
        <v>110</v>
      </c>
      <c r="F84" s="26"/>
      <c r="G84" s="28">
        <f aca="true" t="shared" si="2" ref="G84:H86">G85</f>
        <v>2</v>
      </c>
      <c r="H84" s="67">
        <f t="shared" si="2"/>
        <v>2000</v>
      </c>
    </row>
    <row r="85" spans="1:8" ht="35.25" customHeight="1">
      <c r="A85" s="43" t="s">
        <v>111</v>
      </c>
      <c r="B85" s="15" t="s">
        <v>35</v>
      </c>
      <c r="C85" s="26" t="s">
        <v>87</v>
      </c>
      <c r="D85" s="26" t="s">
        <v>72</v>
      </c>
      <c r="E85" s="26" t="s">
        <v>112</v>
      </c>
      <c r="F85" s="26"/>
      <c r="G85" s="28">
        <f t="shared" si="2"/>
        <v>2</v>
      </c>
      <c r="H85" s="67">
        <f t="shared" si="2"/>
        <v>2000</v>
      </c>
    </row>
    <row r="86" spans="1:8" ht="26.25" customHeight="1">
      <c r="A86" s="44" t="s">
        <v>113</v>
      </c>
      <c r="B86" s="15" t="s">
        <v>35</v>
      </c>
      <c r="C86" s="26" t="s">
        <v>87</v>
      </c>
      <c r="D86" s="26" t="s">
        <v>72</v>
      </c>
      <c r="E86" s="26" t="s">
        <v>28</v>
      </c>
      <c r="F86" s="26"/>
      <c r="G86" s="28">
        <f t="shared" si="2"/>
        <v>2</v>
      </c>
      <c r="H86" s="67">
        <f t="shared" si="2"/>
        <v>2000</v>
      </c>
    </row>
    <row r="87" spans="1:8" ht="26.25" customHeight="1">
      <c r="A87" s="24" t="s">
        <v>103</v>
      </c>
      <c r="B87" s="15" t="s">
        <v>35</v>
      </c>
      <c r="C87" s="26" t="s">
        <v>87</v>
      </c>
      <c r="D87" s="26" t="s">
        <v>72</v>
      </c>
      <c r="E87" s="26" t="s">
        <v>28</v>
      </c>
      <c r="F87" s="26" t="s">
        <v>3</v>
      </c>
      <c r="G87" s="28">
        <v>2</v>
      </c>
      <c r="H87" s="67">
        <v>2000</v>
      </c>
    </row>
    <row r="88" spans="1:8" ht="35.25" customHeight="1">
      <c r="A88" s="32" t="s">
        <v>158</v>
      </c>
      <c r="B88" s="15" t="s">
        <v>35</v>
      </c>
      <c r="C88" s="26" t="s">
        <v>87</v>
      </c>
      <c r="D88" s="26" t="s">
        <v>72</v>
      </c>
      <c r="E88" s="26" t="s">
        <v>114</v>
      </c>
      <c r="F88" s="26"/>
      <c r="G88" s="28">
        <f aca="true" t="shared" si="3" ref="G88:H90">G89</f>
        <v>40</v>
      </c>
      <c r="H88" s="67">
        <f t="shared" si="3"/>
        <v>40000</v>
      </c>
    </row>
    <row r="89" spans="1:8" ht="32.25" customHeight="1">
      <c r="A89" s="34" t="s">
        <v>67</v>
      </c>
      <c r="B89" s="15" t="s">
        <v>35</v>
      </c>
      <c r="C89" s="26" t="s">
        <v>87</v>
      </c>
      <c r="D89" s="26" t="s">
        <v>72</v>
      </c>
      <c r="E89" s="26" t="s">
        <v>115</v>
      </c>
      <c r="F89" s="26"/>
      <c r="G89" s="28">
        <f t="shared" si="3"/>
        <v>40</v>
      </c>
      <c r="H89" s="67">
        <f t="shared" si="3"/>
        <v>40000</v>
      </c>
    </row>
    <row r="90" spans="1:8" ht="33.75" customHeight="1">
      <c r="A90" s="34" t="s">
        <v>68</v>
      </c>
      <c r="B90" s="15" t="s">
        <v>35</v>
      </c>
      <c r="C90" s="26" t="s">
        <v>87</v>
      </c>
      <c r="D90" s="26" t="s">
        <v>72</v>
      </c>
      <c r="E90" s="26" t="s">
        <v>66</v>
      </c>
      <c r="F90" s="26"/>
      <c r="G90" s="28">
        <f t="shared" si="3"/>
        <v>40</v>
      </c>
      <c r="H90" s="67">
        <f t="shared" si="3"/>
        <v>40000</v>
      </c>
    </row>
    <row r="91" spans="1:8" ht="33.75" customHeight="1">
      <c r="A91" s="24" t="s">
        <v>69</v>
      </c>
      <c r="B91" s="15" t="s">
        <v>35</v>
      </c>
      <c r="C91" s="26" t="s">
        <v>87</v>
      </c>
      <c r="D91" s="26" t="s">
        <v>72</v>
      </c>
      <c r="E91" s="26" t="s">
        <v>66</v>
      </c>
      <c r="F91" s="26" t="s">
        <v>3</v>
      </c>
      <c r="G91" s="28">
        <v>40</v>
      </c>
      <c r="H91" s="67">
        <f>'[1]расшифровка'!$H$78</f>
        <v>40000</v>
      </c>
    </row>
    <row r="92" spans="1:8" ht="33" customHeight="1">
      <c r="A92" s="37" t="s">
        <v>10</v>
      </c>
      <c r="B92" s="15" t="s">
        <v>35</v>
      </c>
      <c r="C92" s="25" t="s">
        <v>87</v>
      </c>
      <c r="D92" s="25" t="s">
        <v>87</v>
      </c>
      <c r="E92" s="25"/>
      <c r="F92" s="25"/>
      <c r="G92" s="27">
        <f>G93</f>
        <v>533</v>
      </c>
      <c r="H92" s="66">
        <v>626553.33</v>
      </c>
    </row>
    <row r="93" spans="1:8" ht="30" customHeight="1">
      <c r="A93" s="24" t="s">
        <v>116</v>
      </c>
      <c r="B93" s="15" t="s">
        <v>35</v>
      </c>
      <c r="C93" s="26" t="s">
        <v>87</v>
      </c>
      <c r="D93" s="26" t="s">
        <v>87</v>
      </c>
      <c r="E93" s="26" t="s">
        <v>23</v>
      </c>
      <c r="F93" s="26"/>
      <c r="G93" s="28">
        <v>533</v>
      </c>
      <c r="H93" s="67">
        <f>H92</f>
        <v>626553.33</v>
      </c>
    </row>
    <row r="94" spans="1:8" ht="32.25" customHeight="1">
      <c r="A94" s="29" t="s">
        <v>117</v>
      </c>
      <c r="B94" s="15" t="s">
        <v>35</v>
      </c>
      <c r="C94" s="26" t="s">
        <v>87</v>
      </c>
      <c r="D94" s="26" t="s">
        <v>87</v>
      </c>
      <c r="E94" s="26" t="s">
        <v>23</v>
      </c>
      <c r="F94" s="26" t="s">
        <v>31</v>
      </c>
      <c r="G94" s="28">
        <v>334</v>
      </c>
      <c r="H94" s="67">
        <v>292500</v>
      </c>
    </row>
    <row r="95" spans="1:8" ht="41.25" customHeight="1">
      <c r="A95" s="29" t="s">
        <v>118</v>
      </c>
      <c r="B95" s="15" t="s">
        <v>35</v>
      </c>
      <c r="C95" s="26" t="s">
        <v>87</v>
      </c>
      <c r="D95" s="26" t="s">
        <v>87</v>
      </c>
      <c r="E95" s="26" t="s">
        <v>23</v>
      </c>
      <c r="F95" s="26" t="s">
        <v>32</v>
      </c>
      <c r="G95" s="28">
        <v>100.9</v>
      </c>
      <c r="H95" s="67">
        <v>96900</v>
      </c>
    </row>
    <row r="96" spans="1:8" ht="32.25" customHeight="1">
      <c r="A96" s="24" t="s">
        <v>119</v>
      </c>
      <c r="B96" s="15" t="s">
        <v>35</v>
      </c>
      <c r="C96" s="26" t="s">
        <v>87</v>
      </c>
      <c r="D96" s="26" t="s">
        <v>87</v>
      </c>
      <c r="E96" s="26" t="s">
        <v>23</v>
      </c>
      <c r="F96" s="26" t="s">
        <v>4</v>
      </c>
      <c r="G96" s="28">
        <v>12</v>
      </c>
      <c r="H96" s="67">
        <v>5800</v>
      </c>
    </row>
    <row r="97" spans="1:8" ht="32.25" customHeight="1">
      <c r="A97" s="24" t="s">
        <v>69</v>
      </c>
      <c r="B97" s="15" t="s">
        <v>35</v>
      </c>
      <c r="C97" s="26" t="s">
        <v>87</v>
      </c>
      <c r="D97" s="26" t="s">
        <v>87</v>
      </c>
      <c r="E97" s="26" t="s">
        <v>23</v>
      </c>
      <c r="F97" s="26" t="s">
        <v>3</v>
      </c>
      <c r="G97" s="28">
        <f>G93-G94-G95-G96</f>
        <v>86.1</v>
      </c>
      <c r="H97" s="67">
        <f>H93-H94-H95-H96</f>
        <v>231353.32999999996</v>
      </c>
    </row>
    <row r="98" spans="1:8" ht="15">
      <c r="A98" s="19" t="s">
        <v>120</v>
      </c>
      <c r="B98" s="15" t="s">
        <v>35</v>
      </c>
      <c r="C98" s="45" t="s">
        <v>121</v>
      </c>
      <c r="D98" s="46"/>
      <c r="E98" s="46"/>
      <c r="F98" s="22"/>
      <c r="G98" s="23">
        <f>G99+G105</f>
        <v>634.5</v>
      </c>
      <c r="H98" s="65">
        <v>647922.45</v>
      </c>
    </row>
    <row r="99" spans="1:8" ht="21" customHeight="1">
      <c r="A99" s="24" t="s">
        <v>122</v>
      </c>
      <c r="B99" s="15" t="s">
        <v>35</v>
      </c>
      <c r="C99" s="45" t="s">
        <v>121</v>
      </c>
      <c r="D99" s="45" t="s">
        <v>46</v>
      </c>
      <c r="E99" s="47"/>
      <c r="F99" s="48"/>
      <c r="G99" s="23">
        <f>SUM(G101:G104)</f>
        <v>634.5</v>
      </c>
      <c r="H99" s="65">
        <f>H98</f>
        <v>647922.45</v>
      </c>
    </row>
    <row r="100" spans="1:8" ht="32.25" customHeight="1">
      <c r="A100" s="24" t="s">
        <v>123</v>
      </c>
      <c r="B100" s="15" t="s">
        <v>35</v>
      </c>
      <c r="C100" s="26" t="s">
        <v>121</v>
      </c>
      <c r="D100" s="26" t="s">
        <v>46</v>
      </c>
      <c r="E100" s="26" t="s">
        <v>24</v>
      </c>
      <c r="F100" s="26"/>
      <c r="G100" s="28">
        <f>G101+G104</f>
        <v>634.5</v>
      </c>
      <c r="H100" s="67">
        <f>H99</f>
        <v>647922.45</v>
      </c>
    </row>
    <row r="101" spans="1:8" ht="34.5" customHeight="1">
      <c r="A101" s="24" t="s">
        <v>69</v>
      </c>
      <c r="B101" s="15" t="s">
        <v>35</v>
      </c>
      <c r="C101" s="26" t="s">
        <v>121</v>
      </c>
      <c r="D101" s="26" t="s">
        <v>46</v>
      </c>
      <c r="E101" s="26" t="s">
        <v>24</v>
      </c>
      <c r="F101" s="26" t="s">
        <v>3</v>
      </c>
      <c r="G101" s="28">
        <v>634.5</v>
      </c>
      <c r="H101" s="67">
        <f>H100-H103</f>
        <v>641922.45</v>
      </c>
    </row>
    <row r="102" spans="1:8" ht="18.75" customHeight="1">
      <c r="A102" s="24" t="s">
        <v>124</v>
      </c>
      <c r="B102" s="35" t="s">
        <v>35</v>
      </c>
      <c r="C102" s="26" t="s">
        <v>121</v>
      </c>
      <c r="D102" s="26" t="s">
        <v>46</v>
      </c>
      <c r="E102" s="26" t="s">
        <v>24</v>
      </c>
      <c r="F102" s="26" t="s">
        <v>2</v>
      </c>
      <c r="G102" s="28">
        <v>0</v>
      </c>
      <c r="H102" s="67">
        <v>0</v>
      </c>
    </row>
    <row r="103" spans="1:8" ht="18" customHeight="1">
      <c r="A103" s="24" t="s">
        <v>125</v>
      </c>
      <c r="B103" s="15" t="s">
        <v>35</v>
      </c>
      <c r="C103" s="26" t="s">
        <v>121</v>
      </c>
      <c r="D103" s="26" t="s">
        <v>46</v>
      </c>
      <c r="E103" s="26" t="s">
        <v>24</v>
      </c>
      <c r="F103" s="26" t="s">
        <v>5</v>
      </c>
      <c r="G103" s="28">
        <v>0</v>
      </c>
      <c r="H103" s="67">
        <f>'[1]расшифровка'!$H$118</f>
        <v>6000</v>
      </c>
    </row>
    <row r="104" spans="1:8" ht="15.75" customHeight="1">
      <c r="A104" s="24" t="s">
        <v>119</v>
      </c>
      <c r="B104" s="15" t="s">
        <v>35</v>
      </c>
      <c r="C104" s="26" t="s">
        <v>121</v>
      </c>
      <c r="D104" s="26" t="s">
        <v>46</v>
      </c>
      <c r="E104" s="26" t="s">
        <v>24</v>
      </c>
      <c r="F104" s="26" t="s">
        <v>4</v>
      </c>
      <c r="G104" s="28">
        <v>0</v>
      </c>
      <c r="H104" s="67">
        <f>'[1]расшифровка'!$H$119</f>
        <v>0</v>
      </c>
    </row>
    <row r="105" spans="1:8" ht="15" customHeight="1" hidden="1">
      <c r="A105" s="24" t="s">
        <v>126</v>
      </c>
      <c r="B105" s="15" t="s">
        <v>35</v>
      </c>
      <c r="C105" s="26" t="s">
        <v>121</v>
      </c>
      <c r="D105" s="26" t="s">
        <v>46</v>
      </c>
      <c r="E105" s="26" t="s">
        <v>25</v>
      </c>
      <c r="F105" s="26"/>
      <c r="G105" s="27">
        <v>0</v>
      </c>
      <c r="H105" s="66">
        <v>0</v>
      </c>
    </row>
    <row r="106" spans="1:8" ht="15" customHeight="1" hidden="1">
      <c r="A106" s="24" t="s">
        <v>74</v>
      </c>
      <c r="B106" s="15" t="s">
        <v>35</v>
      </c>
      <c r="C106" s="26" t="s">
        <v>121</v>
      </c>
      <c r="D106" s="26" t="s">
        <v>46</v>
      </c>
      <c r="E106" s="26" t="s">
        <v>25</v>
      </c>
      <c r="F106" s="26" t="s">
        <v>1</v>
      </c>
      <c r="G106" s="28">
        <v>0</v>
      </c>
      <c r="H106" s="67">
        <v>0</v>
      </c>
    </row>
    <row r="107" spans="1:8" ht="16.5" customHeight="1" hidden="1">
      <c r="A107" s="24" t="s">
        <v>124</v>
      </c>
      <c r="B107" s="35" t="s">
        <v>35</v>
      </c>
      <c r="C107" s="26" t="s">
        <v>121</v>
      </c>
      <c r="D107" s="26" t="s">
        <v>46</v>
      </c>
      <c r="E107" s="26" t="s">
        <v>25</v>
      </c>
      <c r="F107" s="26" t="s">
        <v>2</v>
      </c>
      <c r="G107" s="28">
        <v>0</v>
      </c>
      <c r="H107" s="67">
        <v>0</v>
      </c>
    </row>
    <row r="108" spans="1:8" ht="18" customHeight="1" hidden="1">
      <c r="A108" s="24" t="s">
        <v>69</v>
      </c>
      <c r="B108" s="15" t="s">
        <v>35</v>
      </c>
      <c r="C108" s="26" t="s">
        <v>121</v>
      </c>
      <c r="D108" s="26" t="s">
        <v>46</v>
      </c>
      <c r="E108" s="26" t="s">
        <v>25</v>
      </c>
      <c r="F108" s="26" t="s">
        <v>3</v>
      </c>
      <c r="G108" s="28">
        <v>0</v>
      </c>
      <c r="H108" s="67">
        <v>0</v>
      </c>
    </row>
    <row r="109" spans="1:8" ht="18.75" customHeight="1" hidden="1">
      <c r="A109" s="24" t="s">
        <v>125</v>
      </c>
      <c r="B109" s="15" t="s">
        <v>35</v>
      </c>
      <c r="C109" s="26" t="s">
        <v>121</v>
      </c>
      <c r="D109" s="26" t="s">
        <v>46</v>
      </c>
      <c r="E109" s="26" t="s">
        <v>25</v>
      </c>
      <c r="F109" s="26" t="s">
        <v>5</v>
      </c>
      <c r="G109" s="28">
        <v>0</v>
      </c>
      <c r="H109" s="67">
        <v>0</v>
      </c>
    </row>
    <row r="110" spans="1:8" ht="15.75" customHeight="1" hidden="1">
      <c r="A110" s="24" t="s">
        <v>119</v>
      </c>
      <c r="B110" s="15" t="s">
        <v>35</v>
      </c>
      <c r="C110" s="26" t="s">
        <v>121</v>
      </c>
      <c r="D110" s="26" t="s">
        <v>46</v>
      </c>
      <c r="E110" s="26" t="s">
        <v>25</v>
      </c>
      <c r="F110" s="26" t="s">
        <v>4</v>
      </c>
      <c r="G110" s="28">
        <v>0</v>
      </c>
      <c r="H110" s="67">
        <v>0</v>
      </c>
    </row>
    <row r="111" spans="1:8" ht="15">
      <c r="A111" s="19" t="s">
        <v>127</v>
      </c>
      <c r="B111" s="15" t="s">
        <v>35</v>
      </c>
      <c r="C111" s="25" t="s">
        <v>80</v>
      </c>
      <c r="D111" s="25"/>
      <c r="E111" s="25"/>
      <c r="F111" s="25"/>
      <c r="G111" s="23">
        <f aca="true" t="shared" si="4" ref="G111:H113">G112</f>
        <v>43.8</v>
      </c>
      <c r="H111" s="65">
        <f t="shared" si="4"/>
        <v>41800</v>
      </c>
    </row>
    <row r="112" spans="1:8" ht="15">
      <c r="A112" s="24" t="s">
        <v>128</v>
      </c>
      <c r="B112" s="15" t="s">
        <v>35</v>
      </c>
      <c r="C112" s="25" t="s">
        <v>80</v>
      </c>
      <c r="D112" s="25" t="s">
        <v>46</v>
      </c>
      <c r="E112" s="26"/>
      <c r="F112" s="26"/>
      <c r="G112" s="49">
        <f t="shared" si="4"/>
        <v>43.8</v>
      </c>
      <c r="H112" s="70">
        <f t="shared" si="4"/>
        <v>41800</v>
      </c>
    </row>
    <row r="113" spans="1:8" ht="33.75" customHeight="1">
      <c r="A113" s="24" t="s">
        <v>129</v>
      </c>
      <c r="B113" s="15" t="s">
        <v>35</v>
      </c>
      <c r="C113" s="26" t="s">
        <v>80</v>
      </c>
      <c r="D113" s="26" t="s">
        <v>46</v>
      </c>
      <c r="E113" s="26" t="s">
        <v>26</v>
      </c>
      <c r="F113" s="26"/>
      <c r="G113" s="28">
        <f t="shared" si="4"/>
        <v>43.8</v>
      </c>
      <c r="H113" s="67">
        <f t="shared" si="4"/>
        <v>41800</v>
      </c>
    </row>
    <row r="114" spans="1:8" ht="29.25" customHeight="1">
      <c r="A114" s="39" t="s">
        <v>130</v>
      </c>
      <c r="B114" s="15" t="s">
        <v>35</v>
      </c>
      <c r="C114" s="50" t="s">
        <v>80</v>
      </c>
      <c r="D114" s="50" t="s">
        <v>46</v>
      </c>
      <c r="E114" s="51" t="s">
        <v>26</v>
      </c>
      <c r="F114" s="52" t="s">
        <v>11</v>
      </c>
      <c r="G114" s="53">
        <v>43.8</v>
      </c>
      <c r="H114" s="71">
        <v>41800</v>
      </c>
    </row>
    <row r="115" spans="1:8" ht="18.75" customHeight="1">
      <c r="A115" s="37" t="s">
        <v>12</v>
      </c>
      <c r="B115" s="15" t="s">
        <v>35</v>
      </c>
      <c r="C115" s="25" t="s">
        <v>59</v>
      </c>
      <c r="D115" s="25" t="s">
        <v>46</v>
      </c>
      <c r="E115" s="60"/>
      <c r="F115" s="25"/>
      <c r="G115" s="27">
        <f aca="true" t="shared" si="5" ref="G115:H118">G116</f>
        <v>10</v>
      </c>
      <c r="H115" s="66">
        <f t="shared" si="5"/>
        <v>9000</v>
      </c>
    </row>
    <row r="116" spans="1:82" ht="39.75" customHeight="1">
      <c r="A116" s="32" t="s">
        <v>14</v>
      </c>
      <c r="B116" s="33" t="s">
        <v>35</v>
      </c>
      <c r="C116" s="33" t="s">
        <v>59</v>
      </c>
      <c r="D116" s="33" t="s">
        <v>46</v>
      </c>
      <c r="E116" s="26" t="s">
        <v>131</v>
      </c>
      <c r="F116" s="33"/>
      <c r="G116" s="38">
        <f t="shared" si="5"/>
        <v>10</v>
      </c>
      <c r="H116" s="69">
        <f t="shared" si="5"/>
        <v>9000</v>
      </c>
      <c r="CD116" s="4"/>
    </row>
    <row r="117" spans="1:82" ht="26.25" customHeight="1">
      <c r="A117" s="24" t="s">
        <v>132</v>
      </c>
      <c r="B117" s="35" t="s">
        <v>35</v>
      </c>
      <c r="C117" s="35" t="s">
        <v>59</v>
      </c>
      <c r="D117" s="35" t="s">
        <v>46</v>
      </c>
      <c r="E117" s="26" t="s">
        <v>133</v>
      </c>
      <c r="F117" s="35"/>
      <c r="G117" s="36">
        <f t="shared" si="5"/>
        <v>10</v>
      </c>
      <c r="H117" s="68">
        <f t="shared" si="5"/>
        <v>9000</v>
      </c>
      <c r="CD117" s="4"/>
    </row>
    <row r="118" spans="1:8" ht="39" customHeight="1">
      <c r="A118" s="24" t="s">
        <v>134</v>
      </c>
      <c r="B118" s="35" t="s">
        <v>35</v>
      </c>
      <c r="C118" s="35" t="s">
        <v>59</v>
      </c>
      <c r="D118" s="35" t="s">
        <v>46</v>
      </c>
      <c r="E118" s="26" t="s">
        <v>135</v>
      </c>
      <c r="F118" s="35"/>
      <c r="G118" s="36">
        <f t="shared" si="5"/>
        <v>10</v>
      </c>
      <c r="H118" s="68">
        <f t="shared" si="5"/>
        <v>9000</v>
      </c>
    </row>
    <row r="119" spans="1:8" ht="40.5" customHeight="1">
      <c r="A119" s="24" t="s">
        <v>69</v>
      </c>
      <c r="B119" s="35" t="s">
        <v>35</v>
      </c>
      <c r="C119" s="35" t="s">
        <v>59</v>
      </c>
      <c r="D119" s="35" t="s">
        <v>46</v>
      </c>
      <c r="E119" s="26" t="s">
        <v>135</v>
      </c>
      <c r="F119" s="35" t="s">
        <v>3</v>
      </c>
      <c r="G119" s="36">
        <v>10</v>
      </c>
      <c r="H119" s="68">
        <v>9000</v>
      </c>
    </row>
    <row r="120" spans="1:8" ht="51.75" customHeight="1">
      <c r="A120" s="37" t="s">
        <v>136</v>
      </c>
      <c r="B120" s="15" t="s">
        <v>35</v>
      </c>
      <c r="C120" s="35" t="s">
        <v>137</v>
      </c>
      <c r="D120" s="35" t="s">
        <v>47</v>
      </c>
      <c r="E120" s="54"/>
      <c r="F120" s="35"/>
      <c r="G120" s="38">
        <f>G121</f>
        <v>450.6</v>
      </c>
      <c r="H120" s="69">
        <f>H121</f>
        <v>460600</v>
      </c>
    </row>
    <row r="121" spans="1:8" ht="48.75" customHeight="1">
      <c r="A121" s="24" t="s">
        <v>138</v>
      </c>
      <c r="B121" s="15" t="s">
        <v>35</v>
      </c>
      <c r="C121" s="35" t="s">
        <v>137</v>
      </c>
      <c r="D121" s="35" t="s">
        <v>72</v>
      </c>
      <c r="E121" s="26" t="s">
        <v>27</v>
      </c>
      <c r="F121" s="35"/>
      <c r="G121" s="36">
        <f>G122</f>
        <v>450.6</v>
      </c>
      <c r="H121" s="68">
        <f>H122</f>
        <v>460600</v>
      </c>
    </row>
    <row r="122" spans="1:8" ht="33" customHeight="1">
      <c r="A122" s="24" t="s">
        <v>139</v>
      </c>
      <c r="B122" s="15" t="s">
        <v>35</v>
      </c>
      <c r="C122" s="35" t="s">
        <v>137</v>
      </c>
      <c r="D122" s="35" t="s">
        <v>72</v>
      </c>
      <c r="E122" s="26" t="s">
        <v>27</v>
      </c>
      <c r="F122" s="35" t="s">
        <v>13</v>
      </c>
      <c r="G122" s="36">
        <v>450.6</v>
      </c>
      <c r="H122" s="68">
        <f>'[1]расшифровка'!$H$138</f>
        <v>460600</v>
      </c>
    </row>
    <row r="123" spans="1:8" ht="22.5" customHeight="1">
      <c r="A123" s="46" t="s">
        <v>36</v>
      </c>
      <c r="B123" s="35"/>
      <c r="C123" s="35"/>
      <c r="D123" s="35"/>
      <c r="E123" s="54"/>
      <c r="F123" s="35"/>
      <c r="G123" s="55">
        <f>G13+G17+G23+G26+G29+G40+G48+G51+G58+G61+G66+G75+G92+G98+G111+G115+G120</f>
        <v>3894.2</v>
      </c>
      <c r="H123" s="72">
        <f>H13+H17+H23+H26+H29+H40+H48+H51+H58+H61+H66+H75+H92+H98+H111+H115+H120</f>
        <v>4093631.34</v>
      </c>
    </row>
  </sheetData>
  <sheetProtection/>
  <mergeCells count="13">
    <mergeCell ref="A10:A11"/>
    <mergeCell ref="A8:A9"/>
    <mergeCell ref="B8:B9"/>
    <mergeCell ref="C8:C9"/>
    <mergeCell ref="D8:D9"/>
    <mergeCell ref="E8:E9"/>
    <mergeCell ref="F8:F9"/>
    <mergeCell ref="A5:G5"/>
    <mergeCell ref="A6:G6"/>
    <mergeCell ref="D1:G4"/>
    <mergeCell ref="G8:G9"/>
    <mergeCell ref="H8:H9"/>
    <mergeCell ref="H1:K4"/>
  </mergeCells>
  <printOptions/>
  <pageMargins left="0.7086614173228347" right="0.7086614173228347" top="0.46" bottom="0.46" header="0.31496062992125984" footer="0.31496062992125984"/>
  <pageSetup fitToHeight="0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2017-12-10T23:10:07Z</cp:lastPrinted>
  <dcterms:created xsi:type="dcterms:W3CDTF">1996-10-08T23:32:33Z</dcterms:created>
  <dcterms:modified xsi:type="dcterms:W3CDTF">2018-08-17T01:38:16Z</dcterms:modified>
  <cp:category/>
  <cp:version/>
  <cp:contentType/>
  <cp:contentStatus/>
</cp:coreProperties>
</file>